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Quick Service PC\Documents\PACK1-INTEGRADOS V3\Lote 1\10008 - EDP MARÍA SALAZAR VIUDA DE MAGAÑA\DOCUMENTOS COMPLEMENTARIOS\PLAN DE OFERTA\"/>
    </mc:Choice>
  </mc:AlternateContent>
  <xr:revisionPtr revIDLastSave="0" documentId="13_ncr:1_{D6C4A92F-2365-4A89-BA7A-1B3ACB4D33DD}" xr6:coauthVersionLast="47" xr6:coauthVersionMax="47" xr10:uidLastSave="{00000000-0000-0000-0000-000000000000}"/>
  <bookViews>
    <workbookView xWindow="-110" yWindow="-110" windowWidth="19420" windowHeight="10420" xr2:uid="{00000000-000D-0000-FFFF-FFFF00000000}"/>
  </bookViews>
  <sheets>
    <sheet name="PLAN DE OFERTA" sheetId="5" r:id="rId1"/>
  </sheets>
  <definedNames>
    <definedName name="_xlnm._FilterDatabase" localSheetId="0" hidden="1">'PLAN DE OFERTA'!$A$6:$O$76</definedName>
    <definedName name="_xlnm.Print_Area" localSheetId="0">'PLAN DE OFERTA'!$A$1:$G$76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9" i="5" l="1"/>
  <c r="D62" i="5" l="1"/>
  <c r="D57" i="5"/>
  <c r="D34" i="5"/>
  <c r="H12" i="5" l="1"/>
  <c r="I12" i="5" s="1"/>
  <c r="H38" i="5" l="1"/>
  <c r="I38" i="5" s="1"/>
  <c r="H25" i="5"/>
  <c r="I25" i="5" s="1"/>
  <c r="H7" i="5"/>
  <c r="H69" i="5" l="1"/>
  <c r="I7" i="5"/>
  <c r="I69" i="5" s="1"/>
</calcChain>
</file>

<file path=xl/sharedStrings.xml><?xml version="1.0" encoding="utf-8"?>
<sst xmlns="http://schemas.openxmlformats.org/spreadsheetml/2006/main" count="153" uniqueCount="123">
  <si>
    <t>MINISTERIO DE EDUCACIÓN CIENCIA Y TECNOLOGÍA</t>
  </si>
  <si>
    <t>PROYECTO: ESCUELA DE EDUCACIÓN PARVULARIA MARÍA SALAZAR VIUDA DE MAGAÑA</t>
  </si>
  <si>
    <t>MUNICIPIO: AHUACHAPÁN</t>
  </si>
  <si>
    <t xml:space="preserve">DEPARTAMENTO:  AHUACHAPÁN          CÓDIGO:  10008            </t>
  </si>
  <si>
    <t>No.</t>
  </si>
  <si>
    <t xml:space="preserve">DESCRIPCIÓN/PARTIDA </t>
  </si>
  <si>
    <t>UNIDAD</t>
  </si>
  <si>
    <t>CANTIDAD</t>
  </si>
  <si>
    <t>PRECIO UNITARIO</t>
  </si>
  <si>
    <t xml:space="preserve"> SUB-TOTAL </t>
  </si>
  <si>
    <t xml:space="preserve"> TOTAL PARTIDA </t>
  </si>
  <si>
    <t>COSTO SIN IVA</t>
  </si>
  <si>
    <t>COSTO DIRECTO</t>
  </si>
  <si>
    <t>factor</t>
  </si>
  <si>
    <t>OBRAS PRELIMINARES</t>
  </si>
  <si>
    <t>DEMOLICIONES Y DESMONTAJES</t>
  </si>
  <si>
    <t>Demolicion y desalojo de piso de cemento o piso de concreto  (módulo de baños + área exterior de módulo de baños + accesos: rampas a conformar + acera exterior)</t>
  </si>
  <si>
    <t>m²</t>
  </si>
  <si>
    <t>Demolicion de área (administración actual y módulo de baños), incluye todos los desmontajes y desalojos.</t>
  </si>
  <si>
    <t>Nota: Las área a demoler se indica en plano de demolición, se deberá hacer los desalojos de material a un lugar autorizado, e incluye permiso de demolicion.</t>
  </si>
  <si>
    <t xml:space="preserve">REHABILITACIONES </t>
  </si>
  <si>
    <t>MÓDULO A - MODULO DE 3 AULAS (AULAS 1 - 3 ) Y ADMINISTRACIÓN</t>
  </si>
  <si>
    <t>2.1.1</t>
  </si>
  <si>
    <t>MÓDULO DE 3 AULAS (AULAS 1 - 3 )</t>
  </si>
  <si>
    <t>2.1.1.1</t>
  </si>
  <si>
    <t>REHABILITACIÓN DE 3 AULAS QUE INCLUYE:
Cambio de cubierta a techo insulado de 2", incluye limpieza, pintura de estructura de soporte, capote, hechura de cepos, tornillería o cambio de polín espacial a polin C.
Canales, fascias y bajadas de aguas lluvias incluye tubería subterránea a cajas de aguas lluvias con sus accesorios. 
Ventanas corredizas. 
Defensas tipo cuadrícula. 
Piso tipo porcelanato y Zócalo. 
Repello, Afinado y Pintura a media altura (indicado en planos) lavable y el resto acrílica. 
Cambio Sistema Eléctrico incluye artefactos y dispositivos de acuerdo a especificaciones técnicas y normativa vigente. (Luminarias, tomacorrientes, interruptores, ventiladores, detector de humo y circuito cerrado) 
Pizarra. 
Puertas. 
Incluye desmontajes y desalojos.</t>
  </si>
  <si>
    <t>2.1.2</t>
  </si>
  <si>
    <t>ADMINISTRACIÓN</t>
  </si>
  <si>
    <t>2.1.2.1</t>
  </si>
  <si>
    <t>REHABILITACIÓN QUE INCLUYE:
Cambio de cubierta a techo insulado de 2", incluye limpieza, pintura de estructura de soporte, capote, hechura de cepos, tornillería o cambio de polín espacial a polin C.
Canales, fascias y bajadas de aguas lluvias incluye tubería subterránea a cajas de aguas lluvias con sus accesorios.
Ventanas corredizas.
Defensas tipo cuadrícula.
Piso tipo porcelanato y Zócalo.
Repello, Afinado y Pintura  a media altura lavable y el resto acrílica.
Cambio Sistema Eléctrico incluye artefactos y dispositivos de acuerdo a especificaciones técnicas y normativa vigente. (Luminarias, tomacorrientes, interruptores, ventiladores, detector de humo)
Puertas.
Incluye desmontajes y desalojos.</t>
  </si>
  <si>
    <t>2.1.2.2</t>
  </si>
  <si>
    <t>Suministro y Construcción de división liviana con tabla yeso 2 caras, con perfilería de lámina galvanizada cal. 26. Según especificaciones en planos.</t>
  </si>
  <si>
    <t>m2</t>
  </si>
  <si>
    <t>MÓDULO B - MODULO DE 3 AULAS (AULAS 4 - 6 )</t>
  </si>
  <si>
    <t>2.2.1</t>
  </si>
  <si>
    <t>MÓDULO DE 3 AULAS (AULAS 4 - 6 )</t>
  </si>
  <si>
    <t>2.2.1.1</t>
  </si>
  <si>
    <t>MÓDULO D - MODULO DE 1 AULA (AULA 7  )</t>
  </si>
  <si>
    <t>2.3.1</t>
  </si>
  <si>
    <t>MÓDULO DE 1 AULA (AULA 7)</t>
  </si>
  <si>
    <t>2.3.1.1</t>
  </si>
  <si>
    <t>REHABILITACIÓN DE 1 AULA QUE INCLUYE:
Cambio de cubierta a techo insulado de 2", incluye limpieza, pintura de estructura de soporte, capote, hechura de cepos, tornillería o cambio de polín espacial a polin C.
Canales, fascias y bajadas de aguas lluvias incluye tubería subterránea a cajas de aguas lluvias con sus accesorios. 
Ventanas corredizas. 
Defensas tipo cuadrícula. 
Piso tipo porcelanato y Zócalo. 
Repello, Afinado y Pintura a media altura (indicado en planos) lavable y el resto acrílica. 
Cambio Sistema Eléctrico incluye artefactos y dispositivos de acuerdo a especificaciones técnicas y normativa vigente. (Luminarias, tomacorrientes, interruptores, ventiladores, detector de humo y circuito cerrado) 
Pizarra. 
Puertas. 
Incluye desmontajes y desalojos.</t>
  </si>
  <si>
    <t>CONSTRUCCIONES</t>
  </si>
  <si>
    <t>MÓDULO D - MODULO DE 1 AULA (AULA 8 ANEXA A AULA 7)</t>
  </si>
  <si>
    <t>3.1.1</t>
  </si>
  <si>
    <t>MÓDULO DE 1 AULA (AULA 8)</t>
  </si>
  <si>
    <t>3.1.1.1</t>
  </si>
  <si>
    <t xml:space="preserve">CONSTRUCCIÓN DE 1 AULA QUE INCLUYE:
Fundaciones y paredes de bloque de concreto de 15cm. Cubierta a techo insulado de 2", estructura de soporte con polin C, capote, hechura de cepos, tornillería,pletina. 
Canales, fascias y bajadas de aguas lluvias incluye tubería subterránea a cajas de aguas lluvias con sus accesorios. 
Ventanas corredizas y puertas. 
Defensas tipo cuadrícula. 
Piso tipo porcelanato y Zócalo. 
Repello, Afinado y Pintura a media altura (indicado en planos) lavable y el resto acrílica. 
Sistema Eléctrico incluye artefactos y dispositivos de acuerdo a especificaciones técnicas y normativa vigente. (Luminarias, tomacorrientes, interruptores, ventiladores, detector de humo y circuito cerrado) 
Pizarra.   </t>
  </si>
  <si>
    <t>MÓDULO E (SERVICIOS SANITARIOS)</t>
  </si>
  <si>
    <t>3.2.1</t>
  </si>
  <si>
    <t xml:space="preserve">SERVICIOS SANITARIOS DE BAÑOS DE 17 UNIDADES </t>
  </si>
  <si>
    <t>3.2.1.1</t>
  </si>
  <si>
    <t>CONSTRUCCIÓN DE SERVICIOS SANITARIOS QUE INCLUYE:
Fundaciones y paredes de bloque de concreto de 15cm
Cubierta a techo insulado de 2", Incluye estructura de soporte con polin C, Capote.
Canales, Bajadas aguas lluvias y Fascia.
Ventanas corredizas.
Defensas tipo cuadrícula.
Piso tipo porcelanato y Zócalo Sanitario.
Repello, Afinado y Pintado.
Azulejos
Sistema Electrico y Luminarias.
Servicios sanitarios y Urinarios Ecológicos
Servicio sanitario para Minusvalidos con lavamanos y barra
Lavamanos e instalación de mueble.
Puertas y diviones internas enunciadas en acabados. Duchas.
Nota: Se deberá diseñar sistema hidráulico y dejar las instalaciones de red potable y aguas negras conectada a la red pública en buenas condiciones de funcionamiento.</t>
  </si>
  <si>
    <t>3.3.1</t>
  </si>
  <si>
    <t>CUATRO SERVICIOS SANITARIOS A CONTRUIR EN MÓDULO A.</t>
  </si>
  <si>
    <t>3.3.1.1</t>
  </si>
  <si>
    <t xml:space="preserve">CONSTRUCCIÓN DE SERVICIOS SANITARIOS QUE INCLUYE:
Fundaciones y paredes de bloque de concreto de 15cm.  Cubierta a techo insulado de 2", incluye limpieza, pintura de estructura de soporte, capote, hechura de cepos, tornillería, cambio de polín espacial a polin C,Canales, fascias y bajadas de aguas lluvias incluye tubería subterránea a cajas de aguas lluvias con sus accesorios. 
Ventanas corredizas. 
Defensas tipo cuadrícula. 
Piso tipo porcelanato y Zócalo de PVC de curva sanitaria. 
Repello, Afinado y Pintado, azulejos altura según planos. 
Cambio Sistema Eléctrico incluye artefactos y dispositivos de acuerdo a especificaciones técnicas y normativa vigente. (Luminarias, tomacorrientes, interruptores) 
Servicio sanitario y lavamanos según especificaciones técnicas. 
Barras de apoyo. </t>
  </si>
  <si>
    <t>MÓDULO C - COCINA, BODEGA DE ALIMENTOS Y COMEDOR.</t>
  </si>
  <si>
    <t>3.4.1</t>
  </si>
  <si>
    <t xml:space="preserve">De acuerdo a planos y especificaciones tecnicas, incluyen: suminstro de material ymano de obtra para la construccion de bodega, cocina y comedor, de acuerdo a planos y especificaciones tecnicas, (EL SISTEMA ELÉCTRICO A INSTALAR DEBE LLEVAR TUBERÍA RÍGIDA) / Incluye trampa de grasa                                                          </t>
  </si>
  <si>
    <t xml:space="preserve">Nota: El costo debe incluir la conexión al sistema de agua potable y sistema de alcantarillado. Buen funcionamiento para recepcion de obra.					
					</t>
  </si>
  <si>
    <t>OBRAS EXTERIORES</t>
  </si>
  <si>
    <t>SALÓN DE USOS MÚLTIPLES (SUM)</t>
  </si>
  <si>
    <t>4.1.1</t>
  </si>
  <si>
    <t>Cambio de cubierta a techo insulado 2", incluye limpieza y pintura de estructura de soporte, capote, tornillería. 
Canales, fascias y bajadas de aguas lluvias. Incluye tubería subterránea a cajas de aguas lluvias y sus sus accesorios. Pintura de columnas. Piso tipo porcelanato y zócalo o piso de concreto segun especificacion tecnica. Desmontaje y desalojo.</t>
  </si>
  <si>
    <t>PASILLO DE ACCESO PRINCIPAL</t>
  </si>
  <si>
    <t>4.2.1</t>
  </si>
  <si>
    <t>Cambio de cubierta a techo insulado 2", incluye limpieza, pintura de estructura de soporte, capote, hechura de cepos, tornillería o cambio de polín espacial a polin C. Canal Canal y bajadas de aguas lluvias. Cambio Sistema Eléctrico incluye Luminarias. Pintura y mantenimiento de columnas. Desmontajes y desalojo.</t>
  </si>
  <si>
    <t>OBRAS ELÉCTRICAS EXTERIORES</t>
  </si>
  <si>
    <t>4.3.1</t>
  </si>
  <si>
    <t>Sistema eléctrico y señales débiles (aires acondicionados, interconectividad de internet, sistema de alarmas contra intrusos e incendio, equipo de bombeo). El ofertante deberá realizar el diagnóstico del sistema, de ser necesario la unificación de cargas, especificaciones técnicas, diseño, planos, aplicando el uso eficiente de la energía de acuerdo con las normativas vigentes y especificaciones técnicas del ministerio. Según el cálculo de cargas se deberá considerar:
-Subestación capacidad mínima de 37.5 KVA, incluye red de polarización.
-Alimentador principal y secundarios de acuerdo con la capacidad de corriente de carga.
-Red de polarización del tablero general.
-Tablero general y subtableros por módulo de corrientes de carga de trabajo.
-Red de interconexión subterránea y pozos de registro. - Sistema de vigilancia con circuito cerrado y camaras.
- Incluye pagos y trámites de compañía eléctrica y certificación de las instalaciones.</t>
  </si>
  <si>
    <t>S.G</t>
  </si>
  <si>
    <t>ÁREA RECREATIVA</t>
  </si>
  <si>
    <t>4.4.1</t>
  </si>
  <si>
    <t>Suministro e instalación de juegos infantiles para Parvularia, Casa de juegos con tobogán plasticos.</t>
  </si>
  <si>
    <t>c/u</t>
  </si>
  <si>
    <t>4.4.2</t>
  </si>
  <si>
    <t>Suministro e instalación de juegos infantiles para Parvularia de madera, con torre, deslizadores y columpios para un área de 4.80m x 4.80m.</t>
  </si>
  <si>
    <t>ÁREAS VERDES</t>
  </si>
  <si>
    <t>4.5.1</t>
  </si>
  <si>
    <t>Engramado con grama San agustín (en áreas verdes indicadas)</t>
  </si>
  <si>
    <t xml:space="preserve">MURO FACHADA CON MULTIRREJA.  </t>
  </si>
  <si>
    <t>4.6.1</t>
  </si>
  <si>
    <t>Incluye:                                                              
-excavacion y construcciones de fundaciones.                                                              
-Construcion de pared de block de concreto de 20X20X40 cm, repellado, afinado y pintado.                                          
-Suministro e intalacion de malla multireja de acuerdo a planos y especificaciones tecnicas.</t>
  </si>
  <si>
    <t>ml</t>
  </si>
  <si>
    <t xml:space="preserve">ACCESO PEATONAL PRINCIPAL.  </t>
  </si>
  <si>
    <t>4.7.1</t>
  </si>
  <si>
    <t xml:space="preserve">Incluye:                                                             
-Exacavaciones y construciones de fundaciones.                                                                 
-Construcion de pared de block de concreto de 20X20X40 cm, repellado, afinado y pintado.                                           
-Suministro e instalacion de cubierta y estructura de techo, canales, bajadas de aguas lluvias, cielo falso.                                   
-Puerta de acceso.                                                   
-Sistema electrico (luminaria y timbre). 
-Area de espera.                                                      
-Area de saneamiento (lavamanos de pedal con instalaciones hidraulicas).               
-Sumintro e intalaciones de letras acrilicas y placa. </t>
  </si>
  <si>
    <t>Suministro e instalacion de piso de concreto 210 kg/cm2, Electromalla 6x6 CAL 9/9, E=7.50 cm. (en acera exterior).</t>
  </si>
  <si>
    <t xml:space="preserve">Barandal metálico h=1.10mts  HoGo vertical 1-1/4"@1.50+3 HoGo hotizontal de 1" </t>
  </si>
  <si>
    <t>4.4.3</t>
  </si>
  <si>
    <t>Construcción de muro, altura se ajustará a nivel del muro perimetral existente, incluye demolición de tramo desplomado, exvación de fundaciones, solera de fundación, intermedias y de coronamiento.  (ver en plano de demolicón)</t>
  </si>
  <si>
    <t>4.4.4</t>
  </si>
  <si>
    <t>Suministro e instalacion de baldosas podotactiles de 0.2x0.2m, e=0.05m, concreto resistente 210kg/cm2. Tipo franjas y botones, segun especificacion tecnica</t>
  </si>
  <si>
    <t>4.4.5</t>
  </si>
  <si>
    <t>Reubicación de portón actual en área indicada en plano de acabados, incluye restauración (lijado y pintado) e instalación para su buen funcionamiento, demolición de muro perimetral  para generar vano y desalojo del material proveniente de la demolición a un luhar desalojado.</t>
  </si>
  <si>
    <t>4.4.6</t>
  </si>
  <si>
    <t>Construcción de rampa de acceso, forjada y pavimentada con piso de concreto 0.07m f'c=180 kg/cm² (zona de comedor y módulo de S.S)</t>
  </si>
  <si>
    <t>4.4.7</t>
  </si>
  <si>
    <t>Suministro e instalacion de piso de concreto 180 kg/cm2, Electromalla 6x6 CAL 9/9, E=7.50 cm. Todos los accesos y caminos internos del centro escolar tendran que ser accesibles para personas con discapacidad de movilidad, de acuerdo a la norma tecnica salvadoreña de accesibilidad al medio fisico urbanismo y arquitectura. (Piso de área recreativa y salón de usos múltuples)</t>
  </si>
  <si>
    <t>4.4.8</t>
  </si>
  <si>
    <t>Colocación de Base de suelo cemento 20:1, espesor 0.10 cm, para pisos (todos lo pisos en primer nivel como adoquines, baldosas, concreto, cerámica o porcelanato) incluye todos los materiales. (Para área recreativa)</t>
  </si>
  <si>
    <t>MEDIDAS AMBIENTALES Y SOCIALES</t>
  </si>
  <si>
    <t>5.1</t>
  </si>
  <si>
    <t>Medidas Ambientales (ver documento complementario PGAS)</t>
  </si>
  <si>
    <t>sg</t>
  </si>
  <si>
    <t>5.2</t>
  </si>
  <si>
    <t>Medidas Sociales (Capacitaciones, rótulo, consultas, asambleas, oficina de queja, teléfono, buzones, etc.) (ver documento complementario PGAS)</t>
  </si>
  <si>
    <t>5.3</t>
  </si>
  <si>
    <t>Reubiacion Temporal Adecuaciones</t>
  </si>
  <si>
    <t>5.4</t>
  </si>
  <si>
    <t>Reubicacion Temporal Arrendamiento (incluye pagos de servicios basicos)</t>
  </si>
  <si>
    <t>TOTAL COSTOS DIRECTOS</t>
  </si>
  <si>
    <t>SUB TOTAL 1 (COSTO DIRECTO+IMPREVISTO+COSTO INDIRECTO)</t>
  </si>
  <si>
    <t>SUB TOTAL 2 (SUB TOTAL 1 + IVA)</t>
  </si>
  <si>
    <t>COSTO TOTAL</t>
  </si>
  <si>
    <t>4.4.9</t>
  </si>
  <si>
    <t>CONSTRUCCION DE TIENDA ESCOLAR
Tienda escolar tipo con dimensiones de 2.52 x 2.52 mts, cuenta con un area interna de 5.68 m2, con paredes internas de fibrolite, con revestimiento exterior de lámina metálica, puertas y ventanas metalicas, superficie de piso fibrolite, y cubierta de lámina troquelada zinc-aluminio. Al interior cuenta con muebles de cocina, alacena, barra de atencion y espacio para cocina, refrigeradora, micro ondas y lavatrastos. Incluye instalaciones electricas (luminarias, tomacorrientes, tableros y alimentadores) e instalaciones hidraulicas (abastecimiento de aguas potable y drenaje de aguas grises, trampa de grasas) para su correcto funcionamiento.</t>
  </si>
  <si>
    <t>S.G.</t>
  </si>
  <si>
    <t>COSTOS INDIRECTOS</t>
  </si>
  <si>
    <t>ARANCELES DE CONSTRUCCIÓN 
(PAGO CONTRA PRESENTACION DE RECIBO A NOMBRE MINEDUCYT)</t>
  </si>
  <si>
    <t xml:space="preserve">IMPREVISTOS </t>
  </si>
  <si>
    <t xml:space="preserve">IVA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</si>
</sst>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_-* #,##0.00\ &quot;€&quot;_-;\-* #,##0.00\ &quot;€&quot;_-;_-* &quot;-&quot;??\ &quot;€&quot;_-;_-@_-"/>
    <numFmt numFmtId="165" formatCode="_(&quot;$&quot;* #,##0.00_);_(&quot;$&quot;* \(#,##0.00\);_(&quot;$&quot;* &quot;-&quot;??_);_(@_)"/>
    <numFmt numFmtId="166" formatCode="_-[$$-440A]* #,##0.00_-;\-[$$-440A]* #,##0.00_-;_-[$$-440A]* &quot;-&quot;??_-;_-@_-"/>
  </numFmts>
  <fonts count="13">
    <font>
      <sz val="11"/>
      <color theme="1"/>
      <name val="Calibri"/>
      <family val="2"/>
      <scheme val="minor"/>
    </font>
    <font>
      <sz val="11"/>
      <color theme="1"/>
      <name val="Calibri"/>
      <family val="2"/>
      <scheme val="minor"/>
    </font>
    <font>
      <b/>
      <sz val="10"/>
      <color theme="0"/>
      <name val="Arial"/>
      <family val="2"/>
    </font>
    <font>
      <b/>
      <sz val="18"/>
      <color theme="0"/>
      <name val="Arial"/>
      <family val="2"/>
    </font>
    <font>
      <sz val="11"/>
      <color theme="0"/>
      <name val="Arial"/>
      <family val="2"/>
    </font>
    <font>
      <b/>
      <sz val="10"/>
      <name val="Arial"/>
      <family val="2"/>
    </font>
    <font>
      <sz val="11"/>
      <name val="Arial"/>
      <family val="2"/>
    </font>
    <font>
      <sz val="10"/>
      <name val="Arial"/>
      <family val="2"/>
    </font>
    <font>
      <sz val="10"/>
      <color theme="1"/>
      <name val="Arial"/>
      <family val="2"/>
    </font>
    <font>
      <sz val="10"/>
      <color rgb="FF000000"/>
      <name val="Arial"/>
      <family val="2"/>
    </font>
    <font>
      <sz val="10"/>
      <color theme="3" tint="-0.249977111117893"/>
      <name val="Arial"/>
      <family val="2"/>
    </font>
    <font>
      <sz val="10"/>
      <color theme="0"/>
      <name val="Arial"/>
      <family val="2"/>
    </font>
    <font>
      <sz val="10"/>
      <name val="Arial "/>
    </font>
  </fonts>
  <fills count="7">
    <fill>
      <patternFill patternType="none"/>
    </fill>
    <fill>
      <patternFill patternType="gray125"/>
    </fill>
    <fill>
      <patternFill patternType="solid">
        <fgColor theme="3" tint="-0.249977111117893"/>
        <bgColor indexed="64"/>
      </patternFill>
    </fill>
    <fill>
      <patternFill patternType="solid">
        <fgColor rgb="FFD9D9D9"/>
        <bgColor indexed="64"/>
      </patternFill>
    </fill>
    <fill>
      <patternFill patternType="solid">
        <fgColor rgb="FFFFFFFF"/>
        <bgColor indexed="64"/>
      </patternFill>
    </fill>
    <fill>
      <patternFill patternType="solid">
        <fgColor theme="4" tint="0.79998168889431442"/>
        <bgColor indexed="64"/>
      </patternFill>
    </fill>
    <fill>
      <patternFill patternType="solid">
        <fgColor theme="0"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medium">
        <color auto="1"/>
      </right>
      <top/>
      <bottom style="thin">
        <color auto="1"/>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right style="medium">
        <color auto="1"/>
      </right>
      <top/>
      <bottom style="thin">
        <color auto="1"/>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164" fontId="1" fillId="0" borderId="0" applyFont="0" applyFill="0" applyBorder="0" applyAlignment="0" applyProtection="0"/>
    <xf numFmtId="165" fontId="1" fillId="0" borderId="0" applyFont="0" applyFill="0" applyBorder="0" applyAlignment="0" applyProtection="0"/>
  </cellStyleXfs>
  <cellXfs count="100">
    <xf numFmtId="0" fontId="0" fillId="0" borderId="0" xfId="0"/>
    <xf numFmtId="0" fontId="4" fillId="0" borderId="0" xfId="0" applyFont="1"/>
    <xf numFmtId="0" fontId="5" fillId="3" borderId="1" xfId="0" applyFont="1" applyFill="1" applyBorder="1" applyAlignment="1">
      <alignment horizontal="center" vertical="center" wrapText="1"/>
    </xf>
    <xf numFmtId="2" fontId="5" fillId="3" borderId="1" xfId="0" applyNumberFormat="1" applyFont="1" applyFill="1" applyBorder="1" applyAlignment="1">
      <alignment horizontal="center" vertical="center" wrapText="1"/>
    </xf>
    <xf numFmtId="0" fontId="6" fillId="0" borderId="0" xfId="0" applyFont="1"/>
    <xf numFmtId="0" fontId="2" fillId="2" borderId="1" xfId="0" applyFont="1" applyFill="1" applyBorder="1" applyAlignment="1">
      <alignment horizontal="center" vertical="center" wrapText="1"/>
    </xf>
    <xf numFmtId="165" fontId="2" fillId="2" borderId="1" xfId="0" applyNumberFormat="1" applyFont="1" applyFill="1" applyBorder="1" applyAlignment="1">
      <alignment vertical="center" wrapText="1"/>
    </xf>
    <xf numFmtId="0" fontId="7" fillId="0" borderId="1" xfId="0" applyFont="1" applyBorder="1" applyAlignment="1">
      <alignment horizontal="justify" vertical="center" wrapText="1"/>
    </xf>
    <xf numFmtId="0" fontId="7" fillId="0" borderId="1" xfId="0" applyFont="1" applyBorder="1" applyAlignment="1">
      <alignment horizontal="center" vertical="center" wrapText="1"/>
    </xf>
    <xf numFmtId="2" fontId="7" fillId="0" borderId="1" xfId="0" applyNumberFormat="1" applyFont="1" applyBorder="1" applyAlignment="1">
      <alignment horizontal="center" vertical="center" wrapText="1"/>
    </xf>
    <xf numFmtId="44" fontId="7" fillId="0" borderId="1" xfId="2" applyFont="1" applyFill="1" applyBorder="1" applyAlignment="1">
      <alignment horizontal="justify" vertical="center" wrapText="1"/>
    </xf>
    <xf numFmtId="44" fontId="8" fillId="0" borderId="1" xfId="2" applyFont="1" applyFill="1" applyBorder="1" applyAlignment="1">
      <alignment horizontal="justify" vertical="center" wrapText="1"/>
    </xf>
    <xf numFmtId="44" fontId="7" fillId="0" borderId="6" xfId="2" applyFont="1" applyFill="1" applyBorder="1" applyAlignment="1">
      <alignment horizontal="center" vertical="center" wrapText="1"/>
    </xf>
    <xf numFmtId="0" fontId="7" fillId="0" borderId="1" xfId="0" applyFont="1" applyBorder="1" applyAlignment="1">
      <alignment horizontal="left" vertical="center" wrapText="1"/>
    </xf>
    <xf numFmtId="44" fontId="7" fillId="0" borderId="1" xfId="2" applyFont="1" applyBorder="1" applyAlignment="1">
      <alignment horizontal="justify" vertical="center" wrapText="1"/>
    </xf>
    <xf numFmtId="0" fontId="8" fillId="0" borderId="1" xfId="0" applyFont="1" applyBorder="1" applyAlignment="1">
      <alignment horizontal="justify" vertical="center" wrapText="1"/>
    </xf>
    <xf numFmtId="0" fontId="8" fillId="0" borderId="1" xfId="0" applyFont="1" applyBorder="1" applyAlignment="1">
      <alignment horizontal="center" vertical="center" wrapText="1"/>
    </xf>
    <xf numFmtId="2" fontId="8" fillId="0" borderId="1" xfId="0" applyNumberFormat="1" applyFont="1" applyBorder="1" applyAlignment="1">
      <alignment horizontal="center" vertical="center" wrapText="1"/>
    </xf>
    <xf numFmtId="165" fontId="2" fillId="2" borderId="10" xfId="0" applyNumberFormat="1" applyFont="1" applyFill="1" applyBorder="1" applyAlignment="1">
      <alignment vertical="center" wrapText="1"/>
    </xf>
    <xf numFmtId="0" fontId="5" fillId="0" borderId="1" xfId="0" applyFont="1" applyBorder="1" applyAlignment="1">
      <alignment vertical="center" wrapText="1"/>
    </xf>
    <xf numFmtId="0" fontId="7" fillId="0" borderId="1" xfId="0" applyFont="1" applyBorder="1" applyAlignment="1">
      <alignment horizontal="justify" vertical="top" wrapText="1"/>
    </xf>
    <xf numFmtId="2" fontId="7" fillId="0" borderId="1" xfId="0" applyNumberFormat="1" applyFont="1" applyBorder="1" applyAlignment="1">
      <alignment horizontal="center" vertical="center"/>
    </xf>
    <xf numFmtId="0" fontId="7" fillId="0" borderId="1" xfId="0" applyFont="1" applyBorder="1" applyAlignment="1">
      <alignment horizontal="justify" vertical="center"/>
    </xf>
    <xf numFmtId="2" fontId="7" fillId="0" borderId="1" xfId="0" applyNumberFormat="1" applyFont="1" applyBorder="1" applyAlignment="1">
      <alignment horizontal="left" vertical="center" wrapText="1"/>
    </xf>
    <xf numFmtId="0" fontId="8" fillId="0" borderId="1" xfId="0" applyFont="1" applyBorder="1" applyAlignment="1">
      <alignment horizontal="left" vertical="center" wrapText="1"/>
    </xf>
    <xf numFmtId="44" fontId="8" fillId="0" borderId="1" xfId="2" applyFont="1" applyFill="1" applyBorder="1" applyAlignment="1">
      <alignment horizontal="center" vertical="center" wrapText="1"/>
    </xf>
    <xf numFmtId="0" fontId="10" fillId="0" borderId="1" xfId="0" applyFont="1" applyBorder="1" applyAlignment="1">
      <alignment horizontal="center" vertical="center" wrapText="1"/>
    </xf>
    <xf numFmtId="43" fontId="5" fillId="0" borderId="1" xfId="1" applyFont="1" applyBorder="1" applyAlignment="1">
      <alignment vertical="center" wrapText="1"/>
    </xf>
    <xf numFmtId="2" fontId="6" fillId="0" borderId="0" xfId="0" applyNumberFormat="1" applyFont="1"/>
    <xf numFmtId="0" fontId="11" fillId="0" borderId="0" xfId="0" applyFont="1"/>
    <xf numFmtId="0" fontId="7" fillId="0" borderId="0" xfId="0" applyFont="1"/>
    <xf numFmtId="0" fontId="7" fillId="0" borderId="1" xfId="0" applyFont="1" applyBorder="1" applyAlignment="1">
      <alignment horizontal="center" vertical="center"/>
    </xf>
    <xf numFmtId="0" fontId="7" fillId="0" borderId="1" xfId="0" applyFont="1" applyBorder="1"/>
    <xf numFmtId="0" fontId="7" fillId="0" borderId="0" xfId="0" applyFont="1" applyAlignment="1">
      <alignment vertical="center"/>
    </xf>
    <xf numFmtId="0" fontId="5" fillId="0" borderId="0" xfId="0" applyFont="1" applyAlignment="1">
      <alignment horizontal="center" vertical="center"/>
    </xf>
    <xf numFmtId="0" fontId="7" fillId="0" borderId="0" xfId="0" applyFont="1" applyAlignment="1">
      <alignment horizontal="center" vertical="center"/>
    </xf>
    <xf numFmtId="0" fontId="7" fillId="0" borderId="2" xfId="0" applyFont="1" applyBorder="1"/>
    <xf numFmtId="0" fontId="7" fillId="4" borderId="1" xfId="0" applyFont="1" applyFill="1" applyBorder="1" applyAlignment="1">
      <alignment horizontal="center" vertical="center" wrapText="1"/>
    </xf>
    <xf numFmtId="44" fontId="7" fillId="0" borderId="1" xfId="2" applyFont="1" applyBorder="1" applyAlignment="1">
      <alignment horizontal="center" vertical="center"/>
    </xf>
    <xf numFmtId="44" fontId="7" fillId="0" borderId="1" xfId="2" applyFont="1" applyFill="1" applyBorder="1" applyAlignment="1">
      <alignment horizontal="center" vertical="center"/>
    </xf>
    <xf numFmtId="0" fontId="7" fillId="0" borderId="0" xfId="0" applyFont="1" applyAlignment="1">
      <alignment vertical="center" wrapText="1"/>
    </xf>
    <xf numFmtId="0" fontId="7" fillId="0" borderId="0" xfId="0" applyFont="1" applyAlignment="1">
      <alignment wrapText="1"/>
    </xf>
    <xf numFmtId="4" fontId="5" fillId="0" borderId="0" xfId="0" applyNumberFormat="1" applyFont="1"/>
    <xf numFmtId="44" fontId="7" fillId="0" borderId="5" xfId="0" applyNumberFormat="1" applyFont="1" applyBorder="1"/>
    <xf numFmtId="44" fontId="7" fillId="0" borderId="5" xfId="2" applyFont="1" applyBorder="1"/>
    <xf numFmtId="0" fontId="5" fillId="0" borderId="1" xfId="0" applyFont="1" applyBorder="1" applyAlignment="1">
      <alignment horizontal="center" vertical="center" wrapText="1"/>
    </xf>
    <xf numFmtId="0" fontId="0" fillId="0" borderId="1" xfId="0" applyBorder="1" applyAlignment="1">
      <alignment horizontal="center" vertical="center"/>
    </xf>
    <xf numFmtId="0" fontId="7" fillId="0" borderId="7" xfId="0" applyFont="1" applyBorder="1" applyAlignment="1">
      <alignment horizontal="center"/>
    </xf>
    <xf numFmtId="0" fontId="7" fillId="6" borderId="1" xfId="0" applyFont="1" applyFill="1" applyBorder="1" applyAlignment="1">
      <alignment horizontal="center" vertical="center"/>
    </xf>
    <xf numFmtId="0" fontId="7" fillId="6" borderId="1" xfId="0" applyFont="1" applyFill="1" applyBorder="1"/>
    <xf numFmtId="0" fontId="7" fillId="6" borderId="1" xfId="0" applyFont="1" applyFill="1" applyBorder="1" applyAlignment="1">
      <alignment horizontal="center" vertical="center" wrapText="1"/>
    </xf>
    <xf numFmtId="44" fontId="5" fillId="5" borderId="1" xfId="0" applyNumberFormat="1" applyFont="1" applyFill="1" applyBorder="1"/>
    <xf numFmtId="0" fontId="7" fillId="0" borderId="1" xfId="0" applyFont="1" applyBorder="1" applyAlignment="1">
      <alignment vertical="center" wrapText="1"/>
    </xf>
    <xf numFmtId="0" fontId="2" fillId="2" borderId="0" xfId="0" applyFont="1" applyFill="1" applyAlignment="1">
      <alignment horizontal="center" vertical="center" wrapText="1"/>
    </xf>
    <xf numFmtId="0" fontId="2" fillId="2" borderId="14" xfId="0" applyFont="1" applyFill="1" applyBorder="1" applyAlignment="1">
      <alignment horizontal="center" vertical="center" wrapText="1"/>
    </xf>
    <xf numFmtId="166" fontId="12" fillId="0" borderId="1" xfId="4" applyNumberFormat="1" applyFont="1" applyFill="1" applyBorder="1" applyAlignment="1">
      <alignment horizontal="justify" vertical="center" wrapText="1"/>
    </xf>
    <xf numFmtId="44" fontId="7" fillId="0" borderId="11" xfId="2" applyFont="1" applyBorder="1" applyAlignment="1">
      <alignment vertical="center"/>
    </xf>
    <xf numFmtId="0" fontId="5" fillId="3" borderId="5" xfId="0" applyFont="1" applyFill="1" applyBorder="1" applyAlignment="1">
      <alignment horizontal="center" vertical="center" wrapText="1"/>
    </xf>
    <xf numFmtId="165" fontId="2" fillId="2" borderId="5" xfId="0" applyNumberFormat="1" applyFont="1" applyFill="1" applyBorder="1" applyAlignment="1">
      <alignment vertical="center" wrapText="1"/>
    </xf>
    <xf numFmtId="44" fontId="7" fillId="0" borderId="9" xfId="2" applyFont="1" applyFill="1" applyBorder="1" applyAlignment="1">
      <alignment horizontal="center" vertical="center" wrapText="1"/>
    </xf>
    <xf numFmtId="0" fontId="7" fillId="0" borderId="5" xfId="0" applyFont="1" applyBorder="1"/>
    <xf numFmtId="0" fontId="7" fillId="0" borderId="11" xfId="0" applyFont="1" applyBorder="1"/>
    <xf numFmtId="0" fontId="7" fillId="0" borderId="8" xfId="0" applyFont="1" applyBorder="1" applyAlignment="1">
      <alignment horizontal="center"/>
    </xf>
    <xf numFmtId="165" fontId="2" fillId="2" borderId="15" xfId="0" applyNumberFormat="1" applyFont="1" applyFill="1" applyBorder="1" applyAlignment="1">
      <alignment vertical="center" wrapText="1"/>
    </xf>
    <xf numFmtId="0" fontId="5" fillId="0" borderId="5" xfId="0" applyFont="1" applyBorder="1" applyAlignment="1">
      <alignment vertical="center" wrapText="1"/>
    </xf>
    <xf numFmtId="0" fontId="5" fillId="0" borderId="14" xfId="0" applyFont="1" applyBorder="1" applyAlignment="1">
      <alignment horizontal="center" vertical="center" wrapText="1"/>
    </xf>
    <xf numFmtId="0" fontId="7" fillId="0" borderId="1" xfId="0" applyFont="1" applyBorder="1" applyAlignment="1">
      <alignment wrapText="1"/>
    </xf>
    <xf numFmtId="165" fontId="8" fillId="0" borderId="1" xfId="5" applyFont="1" applyBorder="1" applyAlignment="1">
      <alignment horizontal="left" vertical="center" wrapText="1"/>
    </xf>
    <xf numFmtId="0" fontId="2" fillId="2" borderId="1" xfId="0" applyFont="1" applyFill="1" applyBorder="1" applyAlignment="1">
      <alignment horizontal="left" vertical="center" wrapText="1"/>
    </xf>
    <xf numFmtId="0" fontId="7" fillId="6" borderId="1" xfId="0" applyFont="1" applyFill="1" applyBorder="1" applyAlignment="1">
      <alignment horizontal="left"/>
    </xf>
    <xf numFmtId="0" fontId="7" fillId="0" borderId="11" xfId="0" applyFont="1" applyBorder="1" applyAlignment="1">
      <alignment horizontal="center"/>
    </xf>
    <xf numFmtId="0" fontId="7" fillId="0" borderId="14" xfId="0" applyFont="1" applyBorder="1" applyAlignment="1">
      <alignment horizontal="center"/>
    </xf>
    <xf numFmtId="0" fontId="7" fillId="0" borderId="9" xfId="0" applyFont="1" applyBorder="1" applyAlignment="1">
      <alignment horizontal="center"/>
    </xf>
    <xf numFmtId="0" fontId="7" fillId="0" borderId="1" xfId="0" applyFont="1" applyBorder="1" applyAlignment="1">
      <alignment horizontal="center"/>
    </xf>
    <xf numFmtId="0" fontId="9" fillId="0" borderId="1" xfId="0" applyFont="1" applyBorder="1" applyAlignment="1">
      <alignment horizontal="left" wrapText="1"/>
    </xf>
    <xf numFmtId="0" fontId="7" fillId="0" borderId="1" xfId="0" applyFont="1" applyBorder="1" applyAlignment="1">
      <alignment horizontal="left" wrapText="1"/>
    </xf>
    <xf numFmtId="0" fontId="7" fillId="0" borderId="2" xfId="0" applyFont="1" applyBorder="1" applyAlignment="1">
      <alignment horizontal="center"/>
    </xf>
    <xf numFmtId="0" fontId="7" fillId="0" borderId="3" xfId="0" applyFont="1" applyBorder="1" applyAlignment="1">
      <alignment horizontal="center"/>
    </xf>
    <xf numFmtId="0" fontId="7" fillId="0" borderId="6" xfId="0" applyFont="1" applyBorder="1" applyAlignment="1">
      <alignment horizontal="center"/>
    </xf>
    <xf numFmtId="0" fontId="7" fillId="0" borderId="1" xfId="0" applyFont="1" applyBorder="1" applyAlignment="1">
      <alignment horizontal="left"/>
    </xf>
    <xf numFmtId="0" fontId="5" fillId="5" borderId="1" xfId="0" applyFont="1" applyFill="1" applyBorder="1" applyAlignment="1">
      <alignment horizontal="right" vertical="center" wrapText="1"/>
    </xf>
    <xf numFmtId="0" fontId="7" fillId="6" borderId="1" xfId="0" applyFont="1" applyFill="1" applyBorder="1" applyAlignment="1">
      <alignment horizontal="left" vertical="center" wrapText="1"/>
    </xf>
    <xf numFmtId="0" fontId="5" fillId="0" borderId="1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right" vertical="center" wrapText="1"/>
    </xf>
    <xf numFmtId="0" fontId="5" fillId="0" borderId="5" xfId="0" applyFont="1" applyBorder="1" applyAlignment="1">
      <alignment horizontal="center" vertical="center" wrapText="1"/>
    </xf>
    <xf numFmtId="0" fontId="3" fillId="2" borderId="12" xfId="3" applyFont="1" applyFill="1" applyBorder="1" applyAlignment="1">
      <alignment horizontal="center" vertical="center"/>
    </xf>
    <xf numFmtId="0" fontId="3" fillId="2" borderId="13" xfId="3" applyFont="1" applyFill="1" applyBorder="1" applyAlignment="1">
      <alignment horizontal="center" vertical="center"/>
    </xf>
    <xf numFmtId="0" fontId="3" fillId="2" borderId="11" xfId="3" applyFont="1" applyFill="1" applyBorder="1" applyAlignment="1">
      <alignment horizontal="center" vertical="center"/>
    </xf>
    <xf numFmtId="0" fontId="2" fillId="2" borderId="4"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44" fontId="7" fillId="0" borderId="11" xfId="2" applyFont="1" applyFill="1" applyBorder="1" applyAlignment="1">
      <alignment horizontal="center" vertical="center" wrapText="1"/>
    </xf>
    <xf numFmtId="44" fontId="7" fillId="0" borderId="14" xfId="2" applyFont="1" applyFill="1" applyBorder="1" applyAlignment="1">
      <alignment horizontal="center" vertical="center" wrapText="1"/>
    </xf>
    <xf numFmtId="44" fontId="7" fillId="0" borderId="2" xfId="2" applyFont="1" applyFill="1" applyBorder="1" applyAlignment="1">
      <alignment horizontal="center" vertical="center" wrapText="1"/>
    </xf>
    <xf numFmtId="44" fontId="7" fillId="0" borderId="3" xfId="2" applyFont="1" applyFill="1" applyBorder="1" applyAlignment="1">
      <alignment horizontal="center" vertical="center" wrapText="1"/>
    </xf>
    <xf numFmtId="0" fontId="7" fillId="0" borderId="1" xfId="0" applyFont="1" applyBorder="1" applyAlignment="1">
      <alignment horizontal="left" vertical="center" wrapText="1"/>
    </xf>
    <xf numFmtId="0" fontId="2" fillId="2" borderId="14" xfId="0" applyFont="1" applyFill="1" applyBorder="1" applyAlignment="1">
      <alignment horizontal="center" vertical="center" wrapText="1"/>
    </xf>
  </cellXfs>
  <cellStyles count="6">
    <cellStyle name="Millares" xfId="1" builtinId="3"/>
    <cellStyle name="Moneda" xfId="2" builtinId="4"/>
    <cellStyle name="Moneda 2 12" xfId="4" xr:uid="{00000000-0005-0000-0000-000002000000}"/>
    <cellStyle name="Moneda 31" xfId="5" xr:uid="{C4000589-3946-4A47-9A74-DD930351D457}"/>
    <cellStyle name="Normal" xfId="0" builtinId="0"/>
    <cellStyle name="Normal 54"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2060"/>
    <pageSetUpPr fitToPage="1"/>
  </sheetPr>
  <dimension ref="A1:N76"/>
  <sheetViews>
    <sheetView tabSelected="1" view="pageBreakPreview" topLeftCell="A62" zoomScale="80" zoomScaleNormal="95" zoomScaleSheetLayoutView="80" workbookViewId="0">
      <selection activeCell="G13" sqref="G13:G23"/>
    </sheetView>
  </sheetViews>
  <sheetFormatPr baseColWidth="10" defaultColWidth="11.54296875" defaultRowHeight="14"/>
  <cols>
    <col min="1" max="1" width="10.08984375" style="4" customWidth="1"/>
    <col min="2" max="2" width="67.453125" style="4" customWidth="1"/>
    <col min="3" max="3" width="10.453125" style="4" customWidth="1"/>
    <col min="4" max="4" width="15.36328125" style="28" customWidth="1"/>
    <col min="5" max="6" width="13" style="4" customWidth="1"/>
    <col min="7" max="7" width="23.36328125" style="4" customWidth="1"/>
    <col min="8" max="8" width="15" style="4" hidden="1" customWidth="1"/>
    <col min="9" max="9" width="16.36328125" style="4" hidden="1" customWidth="1"/>
    <col min="10" max="10" width="11.54296875" style="4" hidden="1" customWidth="1"/>
    <col min="11" max="11" width="24.6328125" style="4" hidden="1" customWidth="1"/>
    <col min="12" max="12" width="5.90625" style="4" customWidth="1"/>
    <col min="13" max="13" width="6.453125" style="4" customWidth="1"/>
    <col min="14" max="14" width="7.36328125" style="4" customWidth="1"/>
    <col min="15" max="15" width="11.54296875" style="4" customWidth="1"/>
    <col min="16" max="16384" width="11.54296875" style="4"/>
  </cols>
  <sheetData>
    <row r="1" spans="1:14" s="1" customFormat="1" ht="23">
      <c r="A1" s="86" t="s">
        <v>0</v>
      </c>
      <c r="B1" s="87"/>
      <c r="C1" s="87"/>
      <c r="D1" s="87"/>
      <c r="E1" s="87"/>
      <c r="F1" s="87"/>
      <c r="G1" s="87"/>
      <c r="H1" s="87"/>
      <c r="I1" s="88"/>
    </row>
    <row r="2" spans="1:14" s="1" customFormat="1" ht="14.4" customHeight="1">
      <c r="A2" s="89" t="s">
        <v>1</v>
      </c>
      <c r="B2" s="90"/>
      <c r="C2" s="90"/>
      <c r="D2" s="90"/>
      <c r="E2" s="90"/>
      <c r="F2" s="90"/>
      <c r="G2" s="90"/>
      <c r="H2" s="90"/>
      <c r="I2" s="99"/>
    </row>
    <row r="3" spans="1:14" s="1" customFormat="1" ht="14.4" customHeight="1">
      <c r="A3" s="89"/>
      <c r="B3" s="90"/>
      <c r="C3" s="90"/>
      <c r="D3" s="90"/>
      <c r="E3" s="90"/>
      <c r="F3" s="90"/>
      <c r="G3" s="90"/>
      <c r="H3" s="90"/>
      <c r="I3" s="99"/>
    </row>
    <row r="4" spans="1:14" s="1" customFormat="1" ht="14.4" customHeight="1">
      <c r="A4" s="89" t="s">
        <v>2</v>
      </c>
      <c r="B4" s="90"/>
      <c r="C4" s="90"/>
      <c r="D4" s="90"/>
      <c r="E4" s="90"/>
      <c r="F4" s="90"/>
      <c r="G4" s="90"/>
      <c r="H4" s="53"/>
      <c r="I4" s="54"/>
    </row>
    <row r="5" spans="1:14" s="1" customFormat="1" ht="14.4" customHeight="1">
      <c r="A5" s="91" t="s">
        <v>3</v>
      </c>
      <c r="B5" s="92"/>
      <c r="C5" s="92"/>
      <c r="D5" s="92"/>
      <c r="E5" s="92"/>
      <c r="F5" s="92"/>
      <c r="G5" s="92"/>
      <c r="H5" s="92"/>
      <c r="I5" s="93"/>
    </row>
    <row r="6" spans="1:14" ht="26">
      <c r="A6" s="2" t="s">
        <v>4</v>
      </c>
      <c r="B6" s="2" t="s">
        <v>5</v>
      </c>
      <c r="C6" s="2" t="s">
        <v>6</v>
      </c>
      <c r="D6" s="3" t="s">
        <v>7</v>
      </c>
      <c r="E6" s="2" t="s">
        <v>8</v>
      </c>
      <c r="F6" s="2" t="s">
        <v>9</v>
      </c>
      <c r="G6" s="2" t="s">
        <v>10</v>
      </c>
      <c r="H6" s="57" t="s">
        <v>11</v>
      </c>
      <c r="I6" s="2" t="s">
        <v>12</v>
      </c>
      <c r="K6" s="4" t="s">
        <v>13</v>
      </c>
    </row>
    <row r="7" spans="1:14" s="29" customFormat="1" ht="13">
      <c r="A7" s="5">
        <v>1</v>
      </c>
      <c r="B7" s="68" t="s">
        <v>14</v>
      </c>
      <c r="C7" s="68"/>
      <c r="D7" s="68"/>
      <c r="E7" s="68"/>
      <c r="F7" s="68"/>
      <c r="G7" s="6"/>
      <c r="H7" s="58">
        <f>+ROUND(G7/1.13,0)</f>
        <v>0</v>
      </c>
      <c r="I7" s="6">
        <f>+ROUND(H7/1.35,0)</f>
        <v>0</v>
      </c>
      <c r="L7" s="30"/>
    </row>
    <row r="8" spans="1:14" s="30" customFormat="1" ht="12.5">
      <c r="A8" s="8">
        <v>1.1000000000000001</v>
      </c>
      <c r="B8" s="98" t="s">
        <v>15</v>
      </c>
      <c r="C8" s="98"/>
      <c r="D8" s="98"/>
      <c r="E8" s="98"/>
      <c r="F8" s="98"/>
      <c r="G8" s="83"/>
      <c r="H8" s="94"/>
      <c r="I8" s="96"/>
    </row>
    <row r="9" spans="1:14" s="30" customFormat="1" ht="51" customHeight="1">
      <c r="A9" s="8">
        <v>1.2</v>
      </c>
      <c r="B9" s="7" t="s">
        <v>16</v>
      </c>
      <c r="C9" s="8" t="s">
        <v>17</v>
      </c>
      <c r="D9" s="9">
        <v>255</v>
      </c>
      <c r="E9" s="10"/>
      <c r="F9" s="10"/>
      <c r="G9" s="83"/>
      <c r="H9" s="95"/>
      <c r="I9" s="97"/>
    </row>
    <row r="10" spans="1:14" s="30" customFormat="1" ht="42.65" customHeight="1">
      <c r="A10" s="8">
        <v>1.3</v>
      </c>
      <c r="B10" s="7" t="s">
        <v>18</v>
      </c>
      <c r="C10" s="8" t="s">
        <v>17</v>
      </c>
      <c r="D10" s="9">
        <v>43</v>
      </c>
      <c r="E10" s="10"/>
      <c r="F10" s="10"/>
      <c r="G10" s="83"/>
      <c r="H10" s="95"/>
      <c r="I10" s="97"/>
    </row>
    <row r="11" spans="1:14" s="30" customFormat="1" ht="34.25" customHeight="1">
      <c r="A11" s="52"/>
      <c r="B11" s="98" t="s">
        <v>19</v>
      </c>
      <c r="C11" s="98"/>
      <c r="D11" s="98"/>
      <c r="E11" s="98"/>
      <c r="F11" s="98"/>
      <c r="G11" s="83"/>
      <c r="H11" s="59"/>
      <c r="I11" s="12"/>
    </row>
    <row r="12" spans="1:14" s="30" customFormat="1" ht="13">
      <c r="A12" s="5">
        <v>2</v>
      </c>
      <c r="B12" s="68" t="s">
        <v>20</v>
      </c>
      <c r="C12" s="68"/>
      <c r="D12" s="68"/>
      <c r="E12" s="68"/>
      <c r="F12" s="68"/>
      <c r="G12" s="6"/>
      <c r="H12" s="58">
        <f t="shared" ref="H12:H38" si="0">+ROUND(G12/1.13,0)</f>
        <v>0</v>
      </c>
      <c r="I12" s="6">
        <f t="shared" ref="I12" si="1">+ROUND(H12/1.35,0)</f>
        <v>0</v>
      </c>
    </row>
    <row r="13" spans="1:14" s="29" customFormat="1" ht="12.5">
      <c r="A13" s="48">
        <v>2.1</v>
      </c>
      <c r="B13" s="69" t="s">
        <v>21</v>
      </c>
      <c r="C13" s="69"/>
      <c r="D13" s="69"/>
      <c r="E13" s="69"/>
      <c r="F13" s="69"/>
      <c r="G13" s="73"/>
      <c r="H13" s="70"/>
      <c r="I13" s="76"/>
    </row>
    <row r="14" spans="1:14" s="29" customFormat="1" ht="12.5">
      <c r="A14" s="31" t="s">
        <v>22</v>
      </c>
      <c r="B14" s="79" t="s">
        <v>23</v>
      </c>
      <c r="C14" s="79"/>
      <c r="D14" s="79"/>
      <c r="E14" s="79"/>
      <c r="F14" s="79"/>
      <c r="G14" s="73"/>
      <c r="H14" s="71"/>
      <c r="I14" s="77"/>
    </row>
    <row r="15" spans="1:14" s="30" customFormat="1" ht="231.65" customHeight="1">
      <c r="A15" s="31" t="s">
        <v>24</v>
      </c>
      <c r="B15" s="13" t="s">
        <v>25</v>
      </c>
      <c r="C15" s="8" t="s">
        <v>17</v>
      </c>
      <c r="D15" s="9">
        <v>170</v>
      </c>
      <c r="E15" s="14"/>
      <c r="F15" s="14"/>
      <c r="G15" s="73"/>
      <c r="H15" s="71"/>
      <c r="I15" s="77"/>
      <c r="J15" s="33"/>
      <c r="K15" s="34"/>
      <c r="L15" s="35"/>
      <c r="M15" s="35"/>
      <c r="N15" s="35"/>
    </row>
    <row r="16" spans="1:14" s="30" customFormat="1" ht="15.75" customHeight="1">
      <c r="A16" s="48" t="s">
        <v>26</v>
      </c>
      <c r="B16" s="49" t="s">
        <v>27</v>
      </c>
      <c r="C16" s="49"/>
      <c r="D16" s="49"/>
      <c r="E16" s="49"/>
      <c r="F16" s="49"/>
      <c r="G16" s="73"/>
      <c r="H16" s="71"/>
      <c r="I16" s="77"/>
      <c r="J16" s="35"/>
      <c r="K16" s="35"/>
    </row>
    <row r="17" spans="1:13" s="30" customFormat="1" ht="210" customHeight="1">
      <c r="A17" s="31" t="s">
        <v>28</v>
      </c>
      <c r="B17" s="13" t="s">
        <v>29</v>
      </c>
      <c r="C17" s="8" t="s">
        <v>17</v>
      </c>
      <c r="D17" s="9">
        <v>60</v>
      </c>
      <c r="E17" s="14"/>
      <c r="F17" s="14"/>
      <c r="G17" s="73"/>
      <c r="H17" s="71"/>
      <c r="I17" s="77"/>
      <c r="J17" s="35"/>
      <c r="K17" s="34">
        <v>1</v>
      </c>
      <c r="L17" s="35"/>
      <c r="M17" s="35"/>
    </row>
    <row r="18" spans="1:13" s="30" customFormat="1" ht="30.65" customHeight="1">
      <c r="A18" s="31" t="s">
        <v>30</v>
      </c>
      <c r="B18" s="13" t="s">
        <v>31</v>
      </c>
      <c r="C18" s="8" t="s">
        <v>32</v>
      </c>
      <c r="D18" s="9">
        <v>20</v>
      </c>
      <c r="E18" s="14"/>
      <c r="F18" s="14"/>
      <c r="G18" s="73"/>
      <c r="H18" s="71"/>
      <c r="I18" s="77"/>
      <c r="J18" s="35"/>
      <c r="K18" s="35"/>
    </row>
    <row r="19" spans="1:13" s="30" customFormat="1" ht="12.5">
      <c r="A19" s="48">
        <v>2.2000000000000002</v>
      </c>
      <c r="B19" s="69" t="s">
        <v>33</v>
      </c>
      <c r="C19" s="69"/>
      <c r="D19" s="69"/>
      <c r="E19" s="69"/>
      <c r="F19" s="69"/>
      <c r="G19" s="73"/>
      <c r="H19" s="71"/>
      <c r="I19" s="77"/>
      <c r="J19" s="35"/>
      <c r="K19" s="35"/>
    </row>
    <row r="20" spans="1:13" s="30" customFormat="1" ht="12.5">
      <c r="A20" s="31" t="s">
        <v>34</v>
      </c>
      <c r="B20" s="79" t="s">
        <v>35</v>
      </c>
      <c r="C20" s="79"/>
      <c r="D20" s="79"/>
      <c r="E20" s="79"/>
      <c r="F20" s="79"/>
      <c r="G20" s="73"/>
      <c r="H20" s="71"/>
      <c r="I20" s="77"/>
      <c r="J20" s="35"/>
      <c r="K20" s="35"/>
    </row>
    <row r="21" spans="1:13" s="30" customFormat="1" ht="236" customHeight="1">
      <c r="A21" s="31" t="s">
        <v>36</v>
      </c>
      <c r="B21" s="7" t="s">
        <v>25</v>
      </c>
      <c r="C21" s="8" t="s">
        <v>17</v>
      </c>
      <c r="D21" s="9">
        <v>170</v>
      </c>
      <c r="E21" s="14"/>
      <c r="F21" s="14"/>
      <c r="G21" s="73"/>
      <c r="H21" s="71"/>
      <c r="I21" s="77"/>
      <c r="J21" s="35"/>
      <c r="K21" s="34"/>
    </row>
    <row r="22" spans="1:13" s="30" customFormat="1" ht="12.5">
      <c r="A22" s="48">
        <v>2.2999999999999998</v>
      </c>
      <c r="B22" s="69" t="s">
        <v>37</v>
      </c>
      <c r="C22" s="69"/>
      <c r="D22" s="69"/>
      <c r="E22" s="69"/>
      <c r="F22" s="69"/>
      <c r="G22" s="73"/>
      <c r="H22" s="71"/>
      <c r="I22" s="77"/>
      <c r="J22" s="35"/>
      <c r="K22" s="35"/>
    </row>
    <row r="23" spans="1:13" s="30" customFormat="1" ht="12.5">
      <c r="A23" s="31" t="s">
        <v>38</v>
      </c>
      <c r="B23" s="79" t="s">
        <v>39</v>
      </c>
      <c r="C23" s="79"/>
      <c r="D23" s="79"/>
      <c r="E23" s="79"/>
      <c r="F23" s="79"/>
      <c r="G23" s="73"/>
      <c r="H23" s="71"/>
      <c r="I23" s="77"/>
      <c r="J23" s="35"/>
      <c r="K23" s="35"/>
    </row>
    <row r="24" spans="1:13" s="30" customFormat="1" ht="236.4" customHeight="1">
      <c r="A24" s="31" t="s">
        <v>40</v>
      </c>
      <c r="B24" s="7" t="s">
        <v>41</v>
      </c>
      <c r="C24" s="8" t="s">
        <v>17</v>
      </c>
      <c r="D24" s="9">
        <v>60</v>
      </c>
      <c r="E24" s="14"/>
      <c r="F24" s="14"/>
      <c r="G24" s="32"/>
      <c r="H24" s="72"/>
      <c r="I24" s="78"/>
      <c r="J24" s="35"/>
      <c r="K24" s="34"/>
    </row>
    <row r="25" spans="1:13" s="29" customFormat="1" ht="13">
      <c r="A25" s="5">
        <v>3</v>
      </c>
      <c r="B25" s="68" t="s">
        <v>42</v>
      </c>
      <c r="C25" s="68"/>
      <c r="D25" s="68"/>
      <c r="E25" s="68"/>
      <c r="F25" s="68"/>
      <c r="G25" s="6"/>
      <c r="H25" s="58">
        <f t="shared" si="0"/>
        <v>0</v>
      </c>
      <c r="I25" s="6">
        <f>+ROUND(H25/1.35,0)</f>
        <v>0</v>
      </c>
    </row>
    <row r="26" spans="1:13" s="29" customFormat="1" ht="12.5">
      <c r="A26" s="48">
        <v>3.1</v>
      </c>
      <c r="B26" s="69" t="s">
        <v>43</v>
      </c>
      <c r="C26" s="69"/>
      <c r="D26" s="69"/>
      <c r="E26" s="69"/>
      <c r="F26" s="69"/>
      <c r="G26" s="73"/>
      <c r="H26" s="60"/>
      <c r="I26" s="32"/>
    </row>
    <row r="27" spans="1:13" s="29" customFormat="1" ht="12.5">
      <c r="A27" s="31" t="s">
        <v>44</v>
      </c>
      <c r="B27" s="79" t="s">
        <v>45</v>
      </c>
      <c r="C27" s="79"/>
      <c r="D27" s="79"/>
      <c r="E27" s="79"/>
      <c r="F27" s="79"/>
      <c r="G27" s="73"/>
      <c r="H27" s="61"/>
      <c r="I27" s="36"/>
    </row>
    <row r="28" spans="1:13" s="30" customFormat="1" ht="213" customHeight="1">
      <c r="A28" s="37" t="s">
        <v>46</v>
      </c>
      <c r="B28" s="7" t="s">
        <v>47</v>
      </c>
      <c r="C28" s="8" t="s">
        <v>17</v>
      </c>
      <c r="D28" s="9">
        <v>70</v>
      </c>
      <c r="E28" s="14"/>
      <c r="F28" s="14"/>
      <c r="G28" s="73"/>
      <c r="H28" s="70"/>
      <c r="I28" s="76"/>
      <c r="J28" s="33"/>
      <c r="K28" s="34"/>
    </row>
    <row r="29" spans="1:13" s="30" customFormat="1" ht="12.5">
      <c r="A29" s="48">
        <v>3.2</v>
      </c>
      <c r="B29" s="69" t="s">
        <v>48</v>
      </c>
      <c r="C29" s="69"/>
      <c r="D29" s="69"/>
      <c r="E29" s="69"/>
      <c r="F29" s="69"/>
      <c r="G29" s="73"/>
      <c r="H29" s="71"/>
      <c r="I29" s="77"/>
      <c r="J29" s="35"/>
      <c r="K29" s="35"/>
    </row>
    <row r="30" spans="1:13" s="30" customFormat="1" ht="12.5">
      <c r="A30" s="31" t="s">
        <v>49</v>
      </c>
      <c r="B30" s="79" t="s">
        <v>50</v>
      </c>
      <c r="C30" s="79"/>
      <c r="D30" s="79"/>
      <c r="E30" s="79"/>
      <c r="F30" s="79"/>
      <c r="G30" s="73"/>
      <c r="H30" s="71"/>
      <c r="I30" s="77"/>
      <c r="J30" s="35"/>
      <c r="K30" s="35"/>
    </row>
    <row r="31" spans="1:13" s="30" customFormat="1" ht="236" customHeight="1">
      <c r="A31" s="8" t="s">
        <v>51</v>
      </c>
      <c r="B31" s="7" t="s">
        <v>52</v>
      </c>
      <c r="C31" s="8" t="s">
        <v>17</v>
      </c>
      <c r="D31" s="9">
        <v>90</v>
      </c>
      <c r="E31" s="38"/>
      <c r="F31" s="14"/>
      <c r="G31" s="73"/>
      <c r="H31" s="71"/>
      <c r="I31" s="77"/>
      <c r="J31" s="33"/>
      <c r="K31" s="33"/>
    </row>
    <row r="32" spans="1:13" s="30" customFormat="1" ht="12.5">
      <c r="A32" s="48">
        <v>3.3</v>
      </c>
      <c r="B32" s="69" t="s">
        <v>21</v>
      </c>
      <c r="C32" s="69"/>
      <c r="D32" s="69"/>
      <c r="E32" s="69"/>
      <c r="F32" s="69"/>
      <c r="G32" s="73"/>
      <c r="H32" s="71"/>
      <c r="I32" s="77"/>
      <c r="J32" s="33"/>
      <c r="K32" s="33"/>
    </row>
    <row r="33" spans="1:11" s="30" customFormat="1" ht="12.5">
      <c r="A33" s="31" t="s">
        <v>53</v>
      </c>
      <c r="B33" s="79" t="s">
        <v>54</v>
      </c>
      <c r="C33" s="79"/>
      <c r="D33" s="79"/>
      <c r="E33" s="79"/>
      <c r="F33" s="79"/>
      <c r="G33" s="73"/>
      <c r="H33" s="71"/>
      <c r="I33" s="77"/>
      <c r="J33" s="35"/>
      <c r="K33" s="35"/>
    </row>
    <row r="34" spans="1:11" s="30" customFormat="1" ht="206" customHeight="1">
      <c r="A34" s="8" t="s">
        <v>55</v>
      </c>
      <c r="B34" s="7" t="s">
        <v>56</v>
      </c>
      <c r="C34" s="8" t="s">
        <v>17</v>
      </c>
      <c r="D34" s="9">
        <f>16*2</f>
        <v>32</v>
      </c>
      <c r="E34" s="38"/>
      <c r="F34" s="14"/>
      <c r="G34" s="73"/>
      <c r="H34" s="71"/>
      <c r="I34" s="77"/>
      <c r="J34" s="35"/>
      <c r="K34" s="35"/>
    </row>
    <row r="35" spans="1:11" s="30" customFormat="1" ht="12.5">
      <c r="A35" s="48">
        <v>3.4</v>
      </c>
      <c r="B35" s="69" t="s">
        <v>57</v>
      </c>
      <c r="C35" s="69"/>
      <c r="D35" s="69"/>
      <c r="E35" s="69"/>
      <c r="F35" s="69"/>
      <c r="G35" s="73"/>
      <c r="H35" s="71"/>
      <c r="I35" s="77"/>
      <c r="J35" s="35"/>
      <c r="K35" s="35"/>
    </row>
    <row r="36" spans="1:11" s="30" customFormat="1" ht="57.9" customHeight="1">
      <c r="A36" s="8" t="s">
        <v>58</v>
      </c>
      <c r="B36" s="7" t="s">
        <v>59</v>
      </c>
      <c r="C36" s="16" t="s">
        <v>17</v>
      </c>
      <c r="D36" s="9">
        <v>56</v>
      </c>
      <c r="E36" s="10"/>
      <c r="F36" s="10"/>
      <c r="G36" s="73"/>
      <c r="H36" s="72"/>
      <c r="I36" s="78"/>
      <c r="J36" s="33"/>
      <c r="K36" s="34"/>
    </row>
    <row r="37" spans="1:11" s="30" customFormat="1" ht="13">
      <c r="A37" s="8"/>
      <c r="B37" s="74" t="s">
        <v>60</v>
      </c>
      <c r="C37" s="75"/>
      <c r="D37" s="75"/>
      <c r="E37" s="75"/>
      <c r="F37" s="75"/>
      <c r="G37" s="73"/>
      <c r="H37" s="62"/>
      <c r="I37" s="47"/>
      <c r="J37" s="33"/>
      <c r="K37" s="34"/>
    </row>
    <row r="38" spans="1:11" s="29" customFormat="1" ht="12.9" customHeight="1">
      <c r="A38" s="5">
        <v>4</v>
      </c>
      <c r="B38" s="68" t="s">
        <v>61</v>
      </c>
      <c r="C38" s="68"/>
      <c r="D38" s="68"/>
      <c r="E38" s="68"/>
      <c r="F38" s="68"/>
      <c r="G38" s="6"/>
      <c r="H38" s="63">
        <f t="shared" si="0"/>
        <v>0</v>
      </c>
      <c r="I38" s="18">
        <f>+ROUND(H38/1.35,0)</f>
        <v>0</v>
      </c>
    </row>
    <row r="39" spans="1:11" s="30" customFormat="1" ht="12.9" customHeight="1">
      <c r="A39" s="50">
        <v>4.0999999999999996</v>
      </c>
      <c r="B39" s="81" t="s">
        <v>62</v>
      </c>
      <c r="C39" s="81"/>
      <c r="D39" s="81"/>
      <c r="E39" s="81"/>
      <c r="F39" s="81"/>
      <c r="G39" s="83"/>
      <c r="H39" s="85"/>
      <c r="I39" s="83"/>
    </row>
    <row r="40" spans="1:11" s="30" customFormat="1" ht="84.75" customHeight="1">
      <c r="A40" s="37" t="s">
        <v>63</v>
      </c>
      <c r="B40" s="20" t="s">
        <v>64</v>
      </c>
      <c r="C40" s="8" t="s">
        <v>17</v>
      </c>
      <c r="D40" s="9">
        <v>120</v>
      </c>
      <c r="E40" s="39"/>
      <c r="F40" s="14"/>
      <c r="G40" s="83"/>
      <c r="H40" s="85"/>
      <c r="I40" s="83"/>
      <c r="J40" s="40"/>
      <c r="K40" s="40"/>
    </row>
    <row r="41" spans="1:11" s="30" customFormat="1" ht="12.65" customHeight="1">
      <c r="A41" s="50">
        <v>4.2</v>
      </c>
      <c r="B41" s="81" t="s">
        <v>65</v>
      </c>
      <c r="C41" s="81"/>
      <c r="D41" s="81"/>
      <c r="E41" s="81"/>
      <c r="F41" s="81"/>
      <c r="G41" s="83"/>
      <c r="H41" s="85"/>
      <c r="I41" s="83"/>
      <c r="J41" s="40"/>
      <c r="K41" s="40"/>
    </row>
    <row r="42" spans="1:11" s="30" customFormat="1" ht="68.25" customHeight="1">
      <c r="A42" s="37" t="s">
        <v>66</v>
      </c>
      <c r="B42" s="20" t="s">
        <v>67</v>
      </c>
      <c r="C42" s="8" t="s">
        <v>17</v>
      </c>
      <c r="D42" s="9">
        <v>65</v>
      </c>
      <c r="E42" s="39"/>
      <c r="F42" s="10"/>
      <c r="G42" s="83"/>
      <c r="H42" s="85"/>
      <c r="I42" s="83"/>
      <c r="J42" s="40"/>
      <c r="K42" s="40"/>
    </row>
    <row r="43" spans="1:11" s="30" customFormat="1" ht="13">
      <c r="A43" s="50">
        <v>4.3</v>
      </c>
      <c r="B43" s="81" t="s">
        <v>68</v>
      </c>
      <c r="C43" s="81"/>
      <c r="D43" s="81"/>
      <c r="E43" s="81"/>
      <c r="F43" s="81"/>
      <c r="G43" s="83"/>
      <c r="H43" s="64"/>
      <c r="I43" s="19"/>
    </row>
    <row r="44" spans="1:11" s="30" customFormat="1" ht="209" customHeight="1">
      <c r="A44" s="8" t="s">
        <v>69</v>
      </c>
      <c r="B44" s="7" t="s">
        <v>70</v>
      </c>
      <c r="C44" s="8" t="s">
        <v>71</v>
      </c>
      <c r="D44" s="21">
        <v>1</v>
      </c>
      <c r="E44" s="10"/>
      <c r="F44" s="10"/>
      <c r="G44" s="83"/>
      <c r="H44" s="82"/>
      <c r="I44" s="83"/>
      <c r="K44" s="41"/>
    </row>
    <row r="45" spans="1:11" s="30" customFormat="1" ht="12.5">
      <c r="A45" s="50">
        <v>4.4000000000000004</v>
      </c>
      <c r="B45" s="81" t="s">
        <v>72</v>
      </c>
      <c r="C45" s="81"/>
      <c r="D45" s="81"/>
      <c r="E45" s="81"/>
      <c r="F45" s="81"/>
      <c r="G45" s="83"/>
      <c r="H45" s="82"/>
      <c r="I45" s="83"/>
      <c r="K45" s="41"/>
    </row>
    <row r="46" spans="1:11" s="30" customFormat="1" ht="32.4" customHeight="1">
      <c r="A46" s="8" t="s">
        <v>73</v>
      </c>
      <c r="B46" s="15" t="s">
        <v>74</v>
      </c>
      <c r="C46" s="16" t="s">
        <v>75</v>
      </c>
      <c r="D46" s="17">
        <v>1</v>
      </c>
      <c r="E46" s="10"/>
      <c r="F46" s="10"/>
      <c r="G46" s="83"/>
      <c r="H46" s="82"/>
      <c r="I46" s="83"/>
      <c r="K46" s="41"/>
    </row>
    <row r="47" spans="1:11" s="30" customFormat="1" ht="35.15" customHeight="1">
      <c r="A47" s="8" t="s">
        <v>76</v>
      </c>
      <c r="B47" s="15" t="s">
        <v>77</v>
      </c>
      <c r="C47" s="16" t="s">
        <v>75</v>
      </c>
      <c r="D47" s="17">
        <v>1</v>
      </c>
      <c r="E47" s="10"/>
      <c r="F47" s="10"/>
      <c r="G47" s="83"/>
      <c r="H47" s="82"/>
      <c r="I47" s="83"/>
      <c r="K47" s="41"/>
    </row>
    <row r="48" spans="1:11" s="30" customFormat="1" ht="12.5">
      <c r="A48" s="50">
        <v>4.5</v>
      </c>
      <c r="B48" s="81" t="s">
        <v>78</v>
      </c>
      <c r="C48" s="81"/>
      <c r="D48" s="81"/>
      <c r="E48" s="81"/>
      <c r="F48" s="81"/>
      <c r="G48" s="83"/>
      <c r="H48" s="82"/>
      <c r="I48" s="83"/>
      <c r="K48" s="41"/>
    </row>
    <row r="49" spans="1:11" s="30" customFormat="1" ht="19.5" customHeight="1">
      <c r="A49" s="8" t="s">
        <v>79</v>
      </c>
      <c r="B49" s="7" t="s">
        <v>80</v>
      </c>
      <c r="C49" s="8" t="s">
        <v>17</v>
      </c>
      <c r="D49" s="21">
        <f>14+62</f>
        <v>76</v>
      </c>
      <c r="E49" s="10"/>
      <c r="F49" s="10"/>
      <c r="G49" s="83"/>
      <c r="H49" s="82"/>
      <c r="I49" s="83"/>
      <c r="K49" s="41"/>
    </row>
    <row r="50" spans="1:11" s="30" customFormat="1" ht="12.5">
      <c r="A50" s="50">
        <v>4.5999999999999996</v>
      </c>
      <c r="B50" s="81" t="s">
        <v>81</v>
      </c>
      <c r="C50" s="81"/>
      <c r="D50" s="81"/>
      <c r="E50" s="81"/>
      <c r="F50" s="81"/>
      <c r="G50" s="83"/>
      <c r="H50" s="82"/>
      <c r="I50" s="83"/>
      <c r="K50" s="41"/>
    </row>
    <row r="51" spans="1:11" s="30" customFormat="1" ht="84" customHeight="1">
      <c r="A51" s="8" t="s">
        <v>82</v>
      </c>
      <c r="B51" s="15" t="s">
        <v>83</v>
      </c>
      <c r="C51" s="46" t="s">
        <v>84</v>
      </c>
      <c r="D51" s="21">
        <v>21</v>
      </c>
      <c r="E51" s="10"/>
      <c r="F51" s="10"/>
      <c r="G51" s="83"/>
      <c r="H51" s="82"/>
      <c r="I51" s="83"/>
      <c r="K51" s="41"/>
    </row>
    <row r="52" spans="1:11" s="30" customFormat="1" ht="12.5">
      <c r="A52" s="50">
        <v>4.7</v>
      </c>
      <c r="B52" s="81" t="s">
        <v>85</v>
      </c>
      <c r="C52" s="81"/>
      <c r="D52" s="81"/>
      <c r="E52" s="81"/>
      <c r="F52" s="81"/>
      <c r="G52" s="83"/>
      <c r="H52" s="82"/>
      <c r="I52" s="83"/>
      <c r="K52" s="41"/>
    </row>
    <row r="53" spans="1:11" s="30" customFormat="1" ht="154.25" customHeight="1">
      <c r="A53" s="8" t="s">
        <v>86</v>
      </c>
      <c r="B53" s="15" t="s">
        <v>87</v>
      </c>
      <c r="C53" s="8" t="s">
        <v>17</v>
      </c>
      <c r="D53" s="21">
        <v>31</v>
      </c>
      <c r="E53" s="10"/>
      <c r="F53" s="10"/>
      <c r="G53" s="83"/>
      <c r="H53" s="82"/>
      <c r="I53" s="83"/>
      <c r="K53" s="41"/>
    </row>
    <row r="54" spans="1:11" s="30" customFormat="1" ht="12.65" customHeight="1">
      <c r="A54" s="50">
        <v>4.4000000000000004</v>
      </c>
      <c r="B54" s="81" t="s">
        <v>61</v>
      </c>
      <c r="C54" s="81"/>
      <c r="D54" s="81"/>
      <c r="E54" s="81"/>
      <c r="F54" s="81"/>
      <c r="G54" s="83"/>
      <c r="H54" s="82"/>
      <c r="I54" s="83"/>
    </row>
    <row r="55" spans="1:11" s="30" customFormat="1" ht="27.75" customHeight="1">
      <c r="A55" s="8" t="s">
        <v>73</v>
      </c>
      <c r="B55" s="66" t="s">
        <v>88</v>
      </c>
      <c r="C55" s="8" t="s">
        <v>17</v>
      </c>
      <c r="D55" s="21">
        <v>70</v>
      </c>
      <c r="E55" s="10"/>
      <c r="F55" s="10"/>
      <c r="G55" s="83"/>
      <c r="H55" s="82"/>
      <c r="I55" s="83"/>
    </row>
    <row r="56" spans="1:11" s="30" customFormat="1" ht="25">
      <c r="A56" s="8" t="s">
        <v>76</v>
      </c>
      <c r="B56" s="7" t="s">
        <v>89</v>
      </c>
      <c r="C56" s="8" t="s">
        <v>84</v>
      </c>
      <c r="D56" s="21">
        <v>34</v>
      </c>
      <c r="E56" s="14"/>
      <c r="F56" s="10"/>
      <c r="G56" s="83"/>
      <c r="H56" s="82"/>
      <c r="I56" s="83"/>
    </row>
    <row r="57" spans="1:11" s="30" customFormat="1" ht="37.5">
      <c r="A57" s="8" t="s">
        <v>90</v>
      </c>
      <c r="B57" s="7" t="s">
        <v>91</v>
      </c>
      <c r="C57" s="8" t="s">
        <v>17</v>
      </c>
      <c r="D57" s="21">
        <f>9*3</f>
        <v>27</v>
      </c>
      <c r="E57" s="10"/>
      <c r="F57" s="10"/>
      <c r="G57" s="83"/>
      <c r="H57" s="82"/>
      <c r="I57" s="83"/>
    </row>
    <row r="58" spans="1:11" s="30" customFormat="1" ht="37.5">
      <c r="A58" s="8" t="s">
        <v>92</v>
      </c>
      <c r="B58" s="22" t="s">
        <v>93</v>
      </c>
      <c r="C58" s="8" t="s">
        <v>17</v>
      </c>
      <c r="D58" s="21">
        <v>16</v>
      </c>
      <c r="E58" s="10"/>
      <c r="F58" s="10"/>
      <c r="G58" s="83"/>
      <c r="H58" s="82"/>
      <c r="I58" s="83"/>
      <c r="J58" s="33"/>
    </row>
    <row r="59" spans="1:11" s="30" customFormat="1" ht="50">
      <c r="A59" s="8" t="s">
        <v>94</v>
      </c>
      <c r="B59" s="23" t="s">
        <v>95</v>
      </c>
      <c r="C59" s="21" t="s">
        <v>71</v>
      </c>
      <c r="D59" s="21">
        <v>1</v>
      </c>
      <c r="E59" s="10"/>
      <c r="F59" s="10"/>
      <c r="G59" s="83"/>
      <c r="H59" s="82"/>
      <c r="I59" s="83"/>
      <c r="J59" s="35"/>
    </row>
    <row r="60" spans="1:11" s="30" customFormat="1" ht="30.75" customHeight="1">
      <c r="A60" s="8" t="s">
        <v>96</v>
      </c>
      <c r="B60" s="24" t="s">
        <v>97</v>
      </c>
      <c r="C60" s="25" t="s">
        <v>17</v>
      </c>
      <c r="D60" s="17">
        <v>6.5</v>
      </c>
      <c r="E60" s="11"/>
      <c r="F60" s="10"/>
      <c r="G60" s="83"/>
      <c r="H60" s="82"/>
      <c r="I60" s="83"/>
      <c r="J60" s="40"/>
    </row>
    <row r="61" spans="1:11" s="30" customFormat="1" ht="72.650000000000006" customHeight="1">
      <c r="A61" s="8" t="s">
        <v>98</v>
      </c>
      <c r="B61" s="15" t="s">
        <v>99</v>
      </c>
      <c r="C61" s="16" t="s">
        <v>17</v>
      </c>
      <c r="D61" s="17">
        <v>169</v>
      </c>
      <c r="E61" s="11"/>
      <c r="F61" s="10"/>
      <c r="G61" s="83"/>
      <c r="H61" s="82"/>
      <c r="I61" s="83"/>
      <c r="J61" s="33"/>
    </row>
    <row r="62" spans="1:11" s="30" customFormat="1" ht="42.75" customHeight="1">
      <c r="A62" s="8" t="s">
        <v>100</v>
      </c>
      <c r="B62" s="15" t="s">
        <v>101</v>
      </c>
      <c r="C62" s="16" t="s">
        <v>17</v>
      </c>
      <c r="D62" s="17">
        <f>117+52</f>
        <v>169</v>
      </c>
      <c r="E62" s="25"/>
      <c r="F62" s="10"/>
      <c r="G62" s="83"/>
      <c r="H62" s="82"/>
      <c r="I62" s="83"/>
      <c r="J62" s="33"/>
    </row>
    <row r="63" spans="1:11" s="30" customFormat="1" ht="150.65" customHeight="1">
      <c r="A63" s="8" t="s">
        <v>116</v>
      </c>
      <c r="B63" s="15" t="s">
        <v>117</v>
      </c>
      <c r="C63" s="8" t="s">
        <v>118</v>
      </c>
      <c r="D63" s="9">
        <v>1</v>
      </c>
      <c r="E63" s="67"/>
      <c r="F63" s="10"/>
      <c r="G63" s="83"/>
      <c r="H63" s="65"/>
      <c r="I63" s="45"/>
      <c r="J63" s="33"/>
    </row>
    <row r="64" spans="1:11" s="30" customFormat="1" ht="17.149999999999999" customHeight="1">
      <c r="A64" s="5">
        <v>5</v>
      </c>
      <c r="B64" s="68" t="s">
        <v>102</v>
      </c>
      <c r="C64" s="68"/>
      <c r="D64" s="68"/>
      <c r="E64" s="68"/>
      <c r="F64" s="68"/>
      <c r="G64" s="6"/>
      <c r="H64" s="65"/>
      <c r="I64" s="45"/>
    </row>
    <row r="65" spans="1:11" s="30" customFormat="1" ht="15.9" customHeight="1">
      <c r="A65" s="8" t="s">
        <v>103</v>
      </c>
      <c r="B65" s="15" t="s">
        <v>104</v>
      </c>
      <c r="C65" s="26" t="s">
        <v>105</v>
      </c>
      <c r="D65" s="21">
        <v>1</v>
      </c>
      <c r="E65" s="10"/>
      <c r="F65" s="10"/>
      <c r="G65" s="83"/>
      <c r="H65" s="65"/>
      <c r="I65" s="45"/>
    </row>
    <row r="66" spans="1:11" s="30" customFormat="1" ht="30" customHeight="1">
      <c r="A66" s="8" t="s">
        <v>106</v>
      </c>
      <c r="B66" s="15" t="s">
        <v>107</v>
      </c>
      <c r="C66" s="26" t="s">
        <v>105</v>
      </c>
      <c r="D66" s="21">
        <v>1</v>
      </c>
      <c r="E66" s="10"/>
      <c r="F66" s="10"/>
      <c r="G66" s="83"/>
      <c r="H66" s="65"/>
      <c r="I66" s="45"/>
    </row>
    <row r="67" spans="1:11" s="30" customFormat="1" ht="13.5" customHeight="1">
      <c r="A67" s="8" t="s">
        <v>108</v>
      </c>
      <c r="B67" s="15" t="s">
        <v>109</v>
      </c>
      <c r="C67" s="26" t="s">
        <v>105</v>
      </c>
      <c r="D67" s="21">
        <v>1</v>
      </c>
      <c r="E67" s="10"/>
      <c r="F67" s="10"/>
      <c r="G67" s="83"/>
      <c r="H67" s="65"/>
      <c r="I67" s="45"/>
    </row>
    <row r="68" spans="1:11" s="30" customFormat="1" ht="16.5" customHeight="1">
      <c r="A68" s="8" t="s">
        <v>110</v>
      </c>
      <c r="B68" s="15" t="s">
        <v>111</v>
      </c>
      <c r="C68" s="26" t="s">
        <v>105</v>
      </c>
      <c r="D68" s="21">
        <v>1</v>
      </c>
      <c r="E68" s="55"/>
      <c r="F68" s="10"/>
      <c r="G68" s="83"/>
      <c r="H68" s="65"/>
      <c r="I68" s="45"/>
    </row>
    <row r="69" spans="1:11" s="30" customFormat="1" ht="13">
      <c r="A69" s="84" t="s">
        <v>112</v>
      </c>
      <c r="B69" s="84"/>
      <c r="C69" s="84"/>
      <c r="D69" s="84"/>
      <c r="E69" s="84"/>
      <c r="F69" s="84"/>
      <c r="G69" s="43"/>
      <c r="H69" s="27">
        <f>+SUM(H7:H62)</f>
        <v>0</v>
      </c>
      <c r="I69" s="27">
        <f>+SUM(I7:I62)</f>
        <v>0</v>
      </c>
      <c r="K69" s="42">
        <v>647529</v>
      </c>
    </row>
    <row r="70" spans="1:11" s="30" customFormat="1" ht="15" customHeight="1">
      <c r="A70" s="84" t="s">
        <v>121</v>
      </c>
      <c r="B70" s="84"/>
      <c r="C70" s="84"/>
      <c r="D70" s="84"/>
      <c r="E70" s="84"/>
      <c r="F70" s="84"/>
      <c r="G70" s="43"/>
    </row>
    <row r="71" spans="1:11" s="30" customFormat="1" ht="15" customHeight="1">
      <c r="A71" s="84" t="s">
        <v>119</v>
      </c>
      <c r="B71" s="84"/>
      <c r="C71" s="84"/>
      <c r="D71" s="84"/>
      <c r="E71" s="84"/>
      <c r="F71" s="84"/>
      <c r="G71" s="44"/>
    </row>
    <row r="72" spans="1:11" s="30" customFormat="1" ht="15" customHeight="1">
      <c r="A72" s="84" t="s">
        <v>113</v>
      </c>
      <c r="B72" s="84"/>
      <c r="C72" s="84"/>
      <c r="D72" s="84"/>
      <c r="E72" s="84"/>
      <c r="F72" s="84"/>
      <c r="G72" s="43"/>
    </row>
    <row r="73" spans="1:11" s="30" customFormat="1" ht="15" customHeight="1">
      <c r="A73" s="84" t="s">
        <v>122</v>
      </c>
      <c r="B73" s="84"/>
      <c r="C73" s="84"/>
      <c r="D73" s="84"/>
      <c r="E73" s="84"/>
      <c r="F73" s="84"/>
      <c r="G73" s="44"/>
    </row>
    <row r="74" spans="1:11" s="30" customFormat="1" ht="15" customHeight="1">
      <c r="A74" s="84" t="s">
        <v>114</v>
      </c>
      <c r="B74" s="84"/>
      <c r="C74" s="84"/>
      <c r="D74" s="84"/>
      <c r="E74" s="84"/>
      <c r="F74" s="84"/>
      <c r="G74" s="43"/>
    </row>
    <row r="75" spans="1:11" s="30" customFormat="1" ht="31.25" customHeight="1">
      <c r="A75" s="84" t="s">
        <v>120</v>
      </c>
      <c r="B75" s="84"/>
      <c r="C75" s="84"/>
      <c r="D75" s="84"/>
      <c r="E75" s="84"/>
      <c r="F75" s="84"/>
      <c r="G75" s="56"/>
    </row>
    <row r="76" spans="1:11" s="30" customFormat="1" ht="15.75" customHeight="1">
      <c r="A76" s="80" t="s">
        <v>115</v>
      </c>
      <c r="B76" s="80"/>
      <c r="C76" s="80"/>
      <c r="D76" s="80"/>
      <c r="E76" s="80"/>
      <c r="F76" s="80"/>
      <c r="G76" s="51"/>
    </row>
  </sheetData>
  <mergeCells count="58">
    <mergeCell ref="G65:G68"/>
    <mergeCell ref="B27:F27"/>
    <mergeCell ref="B23:F23"/>
    <mergeCell ref="B20:F20"/>
    <mergeCell ref="B14:F14"/>
    <mergeCell ref="B30:F30"/>
    <mergeCell ref="B32:F32"/>
    <mergeCell ref="G39:G63"/>
    <mergeCell ref="I13:I24"/>
    <mergeCell ref="B19:F19"/>
    <mergeCell ref="B22:F22"/>
    <mergeCell ref="A1:I1"/>
    <mergeCell ref="A4:G4"/>
    <mergeCell ref="A5:I5"/>
    <mergeCell ref="B7:F7"/>
    <mergeCell ref="G8:G11"/>
    <mergeCell ref="H8:H10"/>
    <mergeCell ref="I8:I10"/>
    <mergeCell ref="B8:F8"/>
    <mergeCell ref="H2:I2"/>
    <mergeCell ref="H3:I3"/>
    <mergeCell ref="A2:G3"/>
    <mergeCell ref="G13:G23"/>
    <mergeCell ref="B11:F11"/>
    <mergeCell ref="I39:I42"/>
    <mergeCell ref="B64:F64"/>
    <mergeCell ref="B39:F39"/>
    <mergeCell ref="B41:F41"/>
    <mergeCell ref="B54:F54"/>
    <mergeCell ref="H39:H42"/>
    <mergeCell ref="B48:F48"/>
    <mergeCell ref="B50:F50"/>
    <mergeCell ref="B52:F52"/>
    <mergeCell ref="I28:I36"/>
    <mergeCell ref="B29:F29"/>
    <mergeCell ref="B33:F33"/>
    <mergeCell ref="B35:F35"/>
    <mergeCell ref="A76:F76"/>
    <mergeCell ref="B43:F43"/>
    <mergeCell ref="H44:H62"/>
    <mergeCell ref="I44:I62"/>
    <mergeCell ref="A69:F69"/>
    <mergeCell ref="A70:F70"/>
    <mergeCell ref="A74:F74"/>
    <mergeCell ref="A75:F75"/>
    <mergeCell ref="A71:F71"/>
    <mergeCell ref="A72:F72"/>
    <mergeCell ref="A73:F73"/>
    <mergeCell ref="B45:F45"/>
    <mergeCell ref="B12:F12"/>
    <mergeCell ref="B13:F13"/>
    <mergeCell ref="H13:H24"/>
    <mergeCell ref="B38:F38"/>
    <mergeCell ref="B25:F25"/>
    <mergeCell ref="B26:F26"/>
    <mergeCell ref="H28:H36"/>
    <mergeCell ref="G26:G37"/>
    <mergeCell ref="B37:F37"/>
  </mergeCells>
  <printOptions horizontalCentered="1"/>
  <pageMargins left="0.25" right="0.25" top="0.75" bottom="0.75" header="0.3" footer="0.3"/>
  <pageSetup scale="66" fitToHeight="0" orientation="portrait" horizontalDpi="1200" verticalDpi="1200" r:id="rId1"/>
  <rowBreaks count="4" manualBreakCount="4">
    <brk id="18" max="6" man="1"/>
    <brk id="28" max="6" man="1"/>
    <brk id="42" max="6" man="1"/>
    <brk id="61"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PLAN DE OFERTA</vt:lpstr>
      <vt:lpstr>'PLAN DE OFERTA'!Área_de_impresión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Stanley Jimenez</dc:creator>
  <cp:keywords/>
  <dc:description/>
  <cp:lastModifiedBy>Quick Service PC</cp:lastModifiedBy>
  <cp:revision/>
  <cp:lastPrinted>2023-07-06T16:28:47Z</cp:lastPrinted>
  <dcterms:created xsi:type="dcterms:W3CDTF">2023-04-20T13:49:27Z</dcterms:created>
  <dcterms:modified xsi:type="dcterms:W3CDTF">2023-07-13T17:55:10Z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127a2b6-15f0-419d-9b28-c70a2bd9d8e7_Enabled">
    <vt:lpwstr>true</vt:lpwstr>
  </property>
  <property fmtid="{D5CDD505-2E9C-101B-9397-08002B2CF9AE}" pid="3" name="MSIP_Label_1127a2b6-15f0-419d-9b28-c70a2bd9d8e7_SetDate">
    <vt:lpwstr>2023-04-27T20:29:44Z</vt:lpwstr>
  </property>
  <property fmtid="{D5CDD505-2E9C-101B-9397-08002B2CF9AE}" pid="4" name="MSIP_Label_1127a2b6-15f0-419d-9b28-c70a2bd9d8e7_Method">
    <vt:lpwstr>Standard</vt:lpwstr>
  </property>
  <property fmtid="{D5CDD505-2E9C-101B-9397-08002B2CF9AE}" pid="5" name="MSIP_Label_1127a2b6-15f0-419d-9b28-c70a2bd9d8e7_Name">
    <vt:lpwstr>defa4170-0d19-0005-0004-bc88714345d2</vt:lpwstr>
  </property>
  <property fmtid="{D5CDD505-2E9C-101B-9397-08002B2CF9AE}" pid="6" name="MSIP_Label_1127a2b6-15f0-419d-9b28-c70a2bd9d8e7_SiteId">
    <vt:lpwstr>72c26e03-2318-442a-ad4d-dd5408fdc373</vt:lpwstr>
  </property>
  <property fmtid="{D5CDD505-2E9C-101B-9397-08002B2CF9AE}" pid="7" name="MSIP_Label_1127a2b6-15f0-419d-9b28-c70a2bd9d8e7_ActionId">
    <vt:lpwstr>52d35337-493c-402c-b0b4-37e2279d7f57</vt:lpwstr>
  </property>
  <property fmtid="{D5CDD505-2E9C-101B-9397-08002B2CF9AE}" pid="8" name="MSIP_Label_1127a2b6-15f0-419d-9b28-c70a2bd9d8e7_ContentBits">
    <vt:lpwstr>0</vt:lpwstr>
  </property>
</Properties>
</file>